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KHỐI LƯỢNG GIẢNG DẠY\Khối lượng gd\Năm học 19-20\"/>
    </mc:Choice>
  </mc:AlternateContent>
  <bookViews>
    <workbookView xWindow="0" yWindow="0" windowWidth="20490" windowHeight="7755"/>
  </bookViews>
  <sheets>
    <sheet name="LECTUR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6" i="1" l="1"/>
  <c r="H75" i="1"/>
  <c r="H71" i="1"/>
  <c r="G64" i="1"/>
  <c r="G61" i="1"/>
  <c r="H63" i="1"/>
  <c r="H60" i="1"/>
  <c r="H66" i="1"/>
  <c r="I66" i="1" s="1"/>
  <c r="G55" i="1"/>
  <c r="G54" i="1"/>
  <c r="H50" i="1"/>
  <c r="G58" i="1"/>
  <c r="G56" i="1"/>
  <c r="G26" i="1"/>
  <c r="G38" i="1"/>
  <c r="G48" i="1"/>
  <c r="G47" i="1"/>
  <c r="G40" i="1"/>
  <c r="G28" i="1"/>
  <c r="G27" i="1"/>
  <c r="G25" i="1"/>
  <c r="G18" i="1"/>
  <c r="H18" i="1" s="1"/>
  <c r="H20" i="1"/>
  <c r="G8" i="1"/>
  <c r="H8" i="1" s="1"/>
  <c r="G31" i="1"/>
  <c r="I60" i="1" l="1"/>
  <c r="H54" i="1"/>
  <c r="I50" i="1" s="1"/>
  <c r="H36" i="1"/>
  <c r="H25" i="1"/>
  <c r="H46" i="1"/>
  <c r="I20" i="1"/>
  <c r="G6" i="1"/>
  <c r="G4" i="1"/>
  <c r="G12" i="1"/>
  <c r="G16" i="1"/>
  <c r="G44" i="1"/>
  <c r="G42" i="1"/>
  <c r="H30" i="1"/>
  <c r="I30" i="1" s="1"/>
  <c r="G14" i="1"/>
  <c r="G43" i="1"/>
  <c r="H73" i="1"/>
  <c r="I73" i="1" s="1"/>
  <c r="H78" i="1"/>
  <c r="H2" i="1" l="1"/>
  <c r="I2" i="1" s="1"/>
  <c r="H42" i="1" l="1"/>
  <c r="I42" i="1" s="1"/>
  <c r="H12" i="1"/>
  <c r="I12" i="1" s="1"/>
</calcChain>
</file>

<file path=xl/sharedStrings.xml><?xml version="1.0" encoding="utf-8"?>
<sst xmlns="http://schemas.openxmlformats.org/spreadsheetml/2006/main" count="148" uniqueCount="67">
  <si>
    <t>STT</t>
  </si>
  <si>
    <t>GIẢNG VIÊN</t>
  </si>
  <si>
    <t>HỌC PHẦN</t>
  </si>
  <si>
    <t>SỐ LỚP</t>
  </si>
  <si>
    <t>TỔNG CỘNG</t>
  </si>
  <si>
    <t>Trần Minh Thông</t>
  </si>
  <si>
    <t>KHỐI LỚP</t>
  </si>
  <si>
    <t>SỐ TIẾT</t>
  </si>
  <si>
    <t>Chung Trần Thế Vinh</t>
  </si>
  <si>
    <t>Thiết kế trên máy tính CAD</t>
  </si>
  <si>
    <t>Trương Thị Phương Hồng</t>
  </si>
  <si>
    <t>Đỗ Thị Phương Khanh</t>
  </si>
  <si>
    <t>Bùi Anh Tuấn</t>
  </si>
  <si>
    <t>Lập trình CNC</t>
  </si>
  <si>
    <t>SỐ TC</t>
  </si>
  <si>
    <t>Gia công với sự trợ giúp của máy tính CAM</t>
  </si>
  <si>
    <t>Nguyễn Thanh Giang</t>
  </si>
  <si>
    <t>Nguyễn Hồng Phúc</t>
  </si>
  <si>
    <t>17C1-CCK4,CCK7</t>
  </si>
  <si>
    <t>Thực tập CNC nâng cao</t>
  </si>
  <si>
    <t>17C1-CTM</t>
  </si>
  <si>
    <t>Kỹ thuật thủy lực - khí nén</t>
  </si>
  <si>
    <t>17T4-CKL,CCK</t>
  </si>
  <si>
    <t>17T4-CKL</t>
  </si>
  <si>
    <t>17T4-CCK</t>
  </si>
  <si>
    <t>Các phương pháp gia công đặc biệt</t>
  </si>
  <si>
    <t>18C1-CCK</t>
  </si>
  <si>
    <t>18C1-CKL, CTM</t>
  </si>
  <si>
    <t>Hồ Văn Sĩ</t>
  </si>
  <si>
    <t xml:space="preserve">Nguyễn Khắc Huy </t>
  </si>
  <si>
    <t>Nguyễn Tiến Dũng</t>
  </si>
  <si>
    <t>Kỹ thuật thủy lực-khí nén</t>
  </si>
  <si>
    <t>18C1-BCN</t>
  </si>
  <si>
    <t>18C1-CTM</t>
  </si>
  <si>
    <t>18C1-CCK, CKL</t>
  </si>
  <si>
    <t>18C1-CĐT</t>
  </si>
  <si>
    <t>18C1-CKL</t>
  </si>
  <si>
    <t>18C2-CCK</t>
  </si>
  <si>
    <t>Thực tập gia công cơ khí trên máy công cụ - CNC</t>
  </si>
  <si>
    <t>18T4-CĐT</t>
  </si>
  <si>
    <t>Trang bị điện trong hệ thống thiết bị công nghiệp</t>
  </si>
  <si>
    <t>Bài tập lớn Bảo trì hệ thống thiết bị công nghiệp</t>
  </si>
  <si>
    <t>Thực tập CNC cơ bản</t>
  </si>
  <si>
    <t xml:space="preserve"> P. KHANH+ P. HỒNG, K HUY XẾP DẠY XƯỞNG CNC -CB, CNC-CN1</t>
  </si>
  <si>
    <t>T. A TUẤN + T VINH, THÔNG  XẾP XƯỞNG CNC-CNC2</t>
  </si>
  <si>
    <t>18C1-CCK, CTM</t>
  </si>
  <si>
    <t>Các lớp TT CNC nâng cao (17C1-CTM) xếp trong hè (tháng 7/2019)</t>
  </si>
  <si>
    <t>Dự kiến HK2</t>
  </si>
  <si>
    <t>TT CNC cơ bản</t>
  </si>
  <si>
    <t>Autocad</t>
  </si>
  <si>
    <t>Cơ khí</t>
  </si>
  <si>
    <t>Ô tô</t>
  </si>
  <si>
    <t>TT hàn</t>
  </si>
  <si>
    <t>TT CNC nâng cao</t>
  </si>
  <si>
    <t>Thiết kế CAD cơ bản</t>
  </si>
  <si>
    <t>18 Cơ khí</t>
  </si>
  <si>
    <t>19 Ô tô</t>
  </si>
  <si>
    <t>19 nhiệt lạnh</t>
  </si>
  <si>
    <t>TT tiện cơ bản</t>
  </si>
  <si>
    <t>18 cơ khí</t>
  </si>
  <si>
    <t>19 ô tô</t>
  </si>
  <si>
    <t>19 cơ khí</t>
  </si>
  <si>
    <t>Đồ gá</t>
  </si>
  <si>
    <t>Nguyên lý chi tiết máy</t>
  </si>
  <si>
    <t>Công nghệ bảo trì hệ thống TBCN</t>
  </si>
  <si>
    <t>Thực tập tiện cơ bản</t>
  </si>
  <si>
    <t>TT phay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</si>
</sst>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workbookViewId="0">
      <selection activeCell="J5" sqref="J5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49.85546875" style="1" customWidth="1"/>
    <col min="4" max="4" width="33.5703125" style="1" customWidth="1"/>
    <col min="5" max="5" width="14.42578125" style="2" customWidth="1"/>
    <col min="6" max="6" width="11.5703125" style="2" customWidth="1"/>
    <col min="7" max="7" width="13.7109375" style="2" customWidth="1"/>
    <col min="8" max="8" width="18.140625" style="1" customWidth="1"/>
    <col min="9" max="16384" width="9.140625" style="1"/>
  </cols>
  <sheetData>
    <row r="1" spans="1:9" x14ac:dyDescent="0.25">
      <c r="A1" s="3" t="s">
        <v>0</v>
      </c>
      <c r="B1" s="3" t="s">
        <v>1</v>
      </c>
      <c r="C1" s="3" t="s">
        <v>2</v>
      </c>
      <c r="D1" s="3" t="s">
        <v>6</v>
      </c>
      <c r="E1" s="3" t="s">
        <v>3</v>
      </c>
      <c r="F1" s="3" t="s">
        <v>14</v>
      </c>
      <c r="G1" s="3" t="s">
        <v>7</v>
      </c>
      <c r="H1" s="3" t="s">
        <v>4</v>
      </c>
    </row>
    <row r="2" spans="1:9" x14ac:dyDescent="0.25">
      <c r="A2" s="4">
        <v>1</v>
      </c>
      <c r="B2" s="5" t="s">
        <v>5</v>
      </c>
      <c r="C2" s="4" t="s">
        <v>21</v>
      </c>
      <c r="D2" s="4" t="s">
        <v>22</v>
      </c>
      <c r="E2" s="4">
        <v>2</v>
      </c>
      <c r="F2" s="4">
        <v>2</v>
      </c>
      <c r="G2" s="4">
        <v>60</v>
      </c>
      <c r="H2" s="4">
        <f>SUM(G2:G6)</f>
        <v>285</v>
      </c>
      <c r="I2" s="1">
        <f>SUM(H2:H10)</f>
        <v>772.5</v>
      </c>
    </row>
    <row r="3" spans="1:9" x14ac:dyDescent="0.25">
      <c r="A3" s="4"/>
      <c r="B3" s="5"/>
      <c r="C3" s="6" t="s">
        <v>13</v>
      </c>
      <c r="D3" s="6" t="s">
        <v>24</v>
      </c>
      <c r="E3" s="4">
        <v>1</v>
      </c>
      <c r="F3" s="4">
        <v>2</v>
      </c>
      <c r="G3" s="4">
        <v>30</v>
      </c>
      <c r="H3" s="4"/>
    </row>
    <row r="4" spans="1:9" x14ac:dyDescent="0.25">
      <c r="A4" s="4"/>
      <c r="B4" s="5"/>
      <c r="C4" s="4" t="s">
        <v>25</v>
      </c>
      <c r="D4" s="4" t="s">
        <v>26</v>
      </c>
      <c r="E4" s="4">
        <v>3</v>
      </c>
      <c r="F4" s="4">
        <v>2</v>
      </c>
      <c r="G4" s="4">
        <f>60+30*0.75</f>
        <v>82.5</v>
      </c>
      <c r="H4" s="4"/>
    </row>
    <row r="5" spans="1:9" x14ac:dyDescent="0.25">
      <c r="A5" s="4"/>
      <c r="B5" s="5"/>
      <c r="C5" s="4" t="s">
        <v>25</v>
      </c>
      <c r="D5" s="4" t="s">
        <v>37</v>
      </c>
      <c r="E5" s="4">
        <v>1</v>
      </c>
      <c r="F5" s="4">
        <v>2</v>
      </c>
      <c r="G5" s="4">
        <v>30</v>
      </c>
      <c r="H5" s="4"/>
    </row>
    <row r="6" spans="1:9" x14ac:dyDescent="0.25">
      <c r="A6" s="4"/>
      <c r="B6" s="5"/>
      <c r="C6" s="4" t="s">
        <v>21</v>
      </c>
      <c r="D6" s="4" t="s">
        <v>26</v>
      </c>
      <c r="E6" s="4">
        <v>3</v>
      </c>
      <c r="F6" s="4">
        <v>2</v>
      </c>
      <c r="G6" s="4">
        <f>60+30*0.75</f>
        <v>82.5</v>
      </c>
      <c r="H6" s="4"/>
    </row>
    <row r="7" spans="1:9" x14ac:dyDescent="0.25">
      <c r="A7" s="4"/>
      <c r="B7" s="5"/>
      <c r="C7" s="12" t="s">
        <v>47</v>
      </c>
      <c r="D7" s="4"/>
      <c r="E7" s="4"/>
      <c r="F7" s="4"/>
      <c r="G7" s="4"/>
      <c r="H7" s="4"/>
    </row>
    <row r="8" spans="1:9" s="15" customFormat="1" x14ac:dyDescent="0.25">
      <c r="A8" s="13"/>
      <c r="B8" s="14"/>
      <c r="C8" s="13" t="s">
        <v>48</v>
      </c>
      <c r="D8" s="13" t="s">
        <v>50</v>
      </c>
      <c r="E8" s="13">
        <v>3</v>
      </c>
      <c r="F8" s="13"/>
      <c r="G8" s="13">
        <f>180+0.75*90</f>
        <v>247.5</v>
      </c>
      <c r="H8" s="13">
        <f>SUM(G8:G10)</f>
        <v>487.5</v>
      </c>
    </row>
    <row r="9" spans="1:9" s="15" customFormat="1" x14ac:dyDescent="0.25">
      <c r="A9" s="13"/>
      <c r="B9" s="14"/>
      <c r="C9" s="13" t="s">
        <v>49</v>
      </c>
      <c r="D9" s="13" t="s">
        <v>51</v>
      </c>
      <c r="E9" s="13">
        <v>2</v>
      </c>
      <c r="F9" s="13"/>
      <c r="G9" s="13">
        <v>60</v>
      </c>
      <c r="H9" s="13"/>
    </row>
    <row r="10" spans="1:9" s="15" customFormat="1" x14ac:dyDescent="0.25">
      <c r="A10" s="13"/>
      <c r="B10" s="14"/>
      <c r="C10" s="13" t="s">
        <v>52</v>
      </c>
      <c r="D10" s="13" t="s">
        <v>50</v>
      </c>
      <c r="E10" s="13">
        <v>2</v>
      </c>
      <c r="F10" s="13"/>
      <c r="G10" s="13">
        <v>180</v>
      </c>
      <c r="H10" s="13"/>
    </row>
    <row r="11" spans="1:9" x14ac:dyDescent="0.25">
      <c r="A11" s="8"/>
      <c r="B11" s="8"/>
      <c r="C11" s="8"/>
      <c r="D11" s="9"/>
      <c r="E11" s="8"/>
      <c r="F11" s="8"/>
      <c r="G11" s="8"/>
      <c r="H11" s="8"/>
    </row>
    <row r="12" spans="1:9" x14ac:dyDescent="0.25">
      <c r="A12" s="4">
        <v>3</v>
      </c>
      <c r="B12" s="5" t="s">
        <v>8</v>
      </c>
      <c r="C12" s="4" t="s">
        <v>19</v>
      </c>
      <c r="D12" s="4" t="s">
        <v>20</v>
      </c>
      <c r="E12" s="4">
        <v>1</v>
      </c>
      <c r="F12" s="4">
        <v>2</v>
      </c>
      <c r="G12" s="4">
        <f>120*0.75</f>
        <v>90</v>
      </c>
      <c r="H12" s="4">
        <f>SUM(G12:G16)</f>
        <v>360</v>
      </c>
      <c r="I12" s="1">
        <f>SUM(H12:H18)</f>
        <v>540</v>
      </c>
    </row>
    <row r="13" spans="1:9" x14ac:dyDescent="0.25">
      <c r="A13" s="4"/>
      <c r="B13" s="7"/>
      <c r="C13" s="6" t="s">
        <v>13</v>
      </c>
      <c r="D13" s="6" t="s">
        <v>23</v>
      </c>
      <c r="E13" s="4">
        <v>1</v>
      </c>
      <c r="F13" s="4">
        <v>2</v>
      </c>
      <c r="G13" s="4">
        <v>30</v>
      </c>
      <c r="H13" s="7"/>
    </row>
    <row r="14" spans="1:9" x14ac:dyDescent="0.25">
      <c r="A14" s="4"/>
      <c r="B14" s="7"/>
      <c r="C14" s="4" t="s">
        <v>21</v>
      </c>
      <c r="D14" s="4" t="s">
        <v>26</v>
      </c>
      <c r="E14" s="4">
        <v>4</v>
      </c>
      <c r="F14" s="4">
        <v>2</v>
      </c>
      <c r="G14" s="4">
        <f>60+0.75*60</f>
        <v>105</v>
      </c>
      <c r="H14" s="7"/>
    </row>
    <row r="15" spans="1:9" x14ac:dyDescent="0.25">
      <c r="A15" s="4"/>
      <c r="B15" s="7"/>
      <c r="C15" s="4" t="s">
        <v>13</v>
      </c>
      <c r="D15" s="4" t="s">
        <v>26</v>
      </c>
      <c r="E15" s="4">
        <v>2</v>
      </c>
      <c r="F15" s="4">
        <v>3</v>
      </c>
      <c r="G15" s="4">
        <v>90</v>
      </c>
      <c r="H15" s="7"/>
    </row>
    <row r="16" spans="1:9" x14ac:dyDescent="0.25">
      <c r="A16" s="4"/>
      <c r="B16" s="7"/>
      <c r="C16" s="6" t="s">
        <v>38</v>
      </c>
      <c r="D16" s="6" t="s">
        <v>39</v>
      </c>
      <c r="E16" s="4">
        <v>1</v>
      </c>
      <c r="F16" s="4">
        <v>2</v>
      </c>
      <c r="G16" s="4">
        <f>60*0.75</f>
        <v>45</v>
      </c>
      <c r="H16" s="7"/>
    </row>
    <row r="17" spans="1:9" x14ac:dyDescent="0.25">
      <c r="A17" s="4"/>
      <c r="B17" s="5"/>
      <c r="C17" s="12" t="s">
        <v>47</v>
      </c>
      <c r="D17" s="4"/>
      <c r="E17" s="4"/>
      <c r="F17" s="4"/>
      <c r="G17" s="4"/>
      <c r="H17" s="4"/>
    </row>
    <row r="18" spans="1:9" s="15" customFormat="1" x14ac:dyDescent="0.25">
      <c r="A18" s="13"/>
      <c r="B18" s="14"/>
      <c r="C18" s="13" t="s">
        <v>53</v>
      </c>
      <c r="D18" s="13" t="s">
        <v>50</v>
      </c>
      <c r="E18" s="13">
        <v>2</v>
      </c>
      <c r="F18" s="13"/>
      <c r="G18" s="13">
        <f>180</f>
        <v>180</v>
      </c>
      <c r="H18" s="13">
        <f>SUM(G18:G18)</f>
        <v>180</v>
      </c>
    </row>
    <row r="19" spans="1:9" x14ac:dyDescent="0.25">
      <c r="A19" s="8"/>
      <c r="B19" s="10"/>
      <c r="C19" s="8"/>
      <c r="D19" s="8"/>
      <c r="E19" s="8"/>
      <c r="F19" s="8"/>
      <c r="G19" s="8"/>
      <c r="H19" s="10"/>
    </row>
    <row r="20" spans="1:9" x14ac:dyDescent="0.25">
      <c r="A20" s="4">
        <v>5</v>
      </c>
      <c r="B20" s="7" t="s">
        <v>10</v>
      </c>
      <c r="C20" s="4" t="s">
        <v>15</v>
      </c>
      <c r="D20" s="4" t="s">
        <v>18</v>
      </c>
      <c r="E20" s="4">
        <v>2</v>
      </c>
      <c r="F20" s="4">
        <v>2</v>
      </c>
      <c r="G20" s="4">
        <v>60</v>
      </c>
      <c r="H20" s="4">
        <f>SUM(G20:G23)</f>
        <v>270</v>
      </c>
      <c r="I20" s="1">
        <f>SUM(H20:H28)</f>
        <v>765</v>
      </c>
    </row>
    <row r="21" spans="1:9" x14ac:dyDescent="0.25">
      <c r="A21" s="4"/>
      <c r="B21" s="7"/>
      <c r="C21" s="4" t="s">
        <v>25</v>
      </c>
      <c r="D21" s="4" t="s">
        <v>26</v>
      </c>
      <c r="E21" s="4">
        <v>2</v>
      </c>
      <c r="F21" s="4">
        <v>2</v>
      </c>
      <c r="G21" s="4">
        <v>60</v>
      </c>
      <c r="H21" s="7"/>
    </row>
    <row r="22" spans="1:9" x14ac:dyDescent="0.25">
      <c r="A22" s="4"/>
      <c r="B22" s="5"/>
      <c r="C22" s="4" t="s">
        <v>13</v>
      </c>
      <c r="D22" s="4" t="s">
        <v>34</v>
      </c>
      <c r="E22" s="4">
        <v>2</v>
      </c>
      <c r="F22" s="4">
        <v>3</v>
      </c>
      <c r="G22" s="4">
        <v>90</v>
      </c>
      <c r="H22" s="4"/>
    </row>
    <row r="23" spans="1:9" x14ac:dyDescent="0.25">
      <c r="A23" s="4"/>
      <c r="B23" s="5"/>
      <c r="C23" s="4" t="s">
        <v>9</v>
      </c>
      <c r="D23" s="4" t="s">
        <v>35</v>
      </c>
      <c r="E23" s="4">
        <v>2</v>
      </c>
      <c r="F23" s="4">
        <v>2</v>
      </c>
      <c r="G23" s="4">
        <v>60</v>
      </c>
      <c r="H23" s="4"/>
    </row>
    <row r="24" spans="1:9" x14ac:dyDescent="0.25">
      <c r="A24" s="4"/>
      <c r="B24" s="5"/>
      <c r="C24" s="12" t="s">
        <v>47</v>
      </c>
      <c r="D24" s="4"/>
      <c r="E24" s="4"/>
      <c r="F24" s="4"/>
      <c r="G24" s="4"/>
      <c r="H24" s="4"/>
    </row>
    <row r="25" spans="1:9" s="15" customFormat="1" x14ac:dyDescent="0.25">
      <c r="A25" s="13"/>
      <c r="B25" s="14"/>
      <c r="C25" s="13" t="s">
        <v>53</v>
      </c>
      <c r="D25" s="13" t="s">
        <v>55</v>
      </c>
      <c r="E25" s="13">
        <v>3</v>
      </c>
      <c r="F25" s="13"/>
      <c r="G25" s="13">
        <f>180+0.75*90</f>
        <v>247.5</v>
      </c>
      <c r="H25" s="13">
        <f>SUM(G25:G28)</f>
        <v>495</v>
      </c>
    </row>
    <row r="26" spans="1:9" s="15" customFormat="1" x14ac:dyDescent="0.25">
      <c r="A26" s="13"/>
      <c r="B26" s="14"/>
      <c r="C26" s="13" t="s">
        <v>49</v>
      </c>
      <c r="D26" s="13" t="s">
        <v>60</v>
      </c>
      <c r="E26" s="13">
        <v>3</v>
      </c>
      <c r="F26" s="13"/>
      <c r="G26" s="13">
        <f>60+0.75*30</f>
        <v>82.5</v>
      </c>
      <c r="H26" s="13"/>
    </row>
    <row r="27" spans="1:9" s="15" customFormat="1" x14ac:dyDescent="0.25">
      <c r="A27" s="13"/>
      <c r="B27" s="14"/>
      <c r="C27" s="13" t="s">
        <v>15</v>
      </c>
      <c r="D27" s="13" t="s">
        <v>55</v>
      </c>
      <c r="E27" s="13">
        <v>3</v>
      </c>
      <c r="F27" s="13"/>
      <c r="G27" s="13">
        <f>60+0.75*30</f>
        <v>82.5</v>
      </c>
      <c r="H27" s="13"/>
    </row>
    <row r="28" spans="1:9" s="15" customFormat="1" x14ac:dyDescent="0.25">
      <c r="A28" s="13"/>
      <c r="B28" s="14"/>
      <c r="C28" s="13" t="s">
        <v>54</v>
      </c>
      <c r="D28" s="13" t="s">
        <v>55</v>
      </c>
      <c r="E28" s="13">
        <v>3</v>
      </c>
      <c r="F28" s="13"/>
      <c r="G28" s="13">
        <f>60+0.75*30</f>
        <v>82.5</v>
      </c>
      <c r="H28" s="13"/>
    </row>
    <row r="29" spans="1:9" x14ac:dyDescent="0.25">
      <c r="A29" s="8"/>
      <c r="B29" s="10"/>
      <c r="C29" s="10"/>
      <c r="D29" s="10"/>
      <c r="E29" s="8"/>
      <c r="F29" s="8"/>
      <c r="G29" s="8"/>
      <c r="H29" s="10"/>
    </row>
    <row r="30" spans="1:9" x14ac:dyDescent="0.25">
      <c r="A30" s="4">
        <v>6</v>
      </c>
      <c r="B30" s="7" t="s">
        <v>11</v>
      </c>
      <c r="C30" s="4" t="s">
        <v>9</v>
      </c>
      <c r="D30" s="4" t="s">
        <v>18</v>
      </c>
      <c r="E30" s="4">
        <v>2</v>
      </c>
      <c r="F30" s="4">
        <v>2</v>
      </c>
      <c r="G30" s="4">
        <v>60</v>
      </c>
      <c r="H30" s="4">
        <f>SUM(G30:G34)</f>
        <v>247.5</v>
      </c>
      <c r="I30" s="1">
        <f>SUM(H30:H40)</f>
        <v>765</v>
      </c>
    </row>
    <row r="31" spans="1:9" x14ac:dyDescent="0.25">
      <c r="A31" s="4"/>
      <c r="B31" s="7"/>
      <c r="C31" s="4" t="s">
        <v>25</v>
      </c>
      <c r="D31" s="4" t="s">
        <v>45</v>
      </c>
      <c r="E31" s="4">
        <v>3</v>
      </c>
      <c r="F31" s="4">
        <v>2</v>
      </c>
      <c r="G31" s="4">
        <f>60+0.75*30</f>
        <v>82.5</v>
      </c>
      <c r="H31" s="4"/>
    </row>
    <row r="32" spans="1:9" x14ac:dyDescent="0.25">
      <c r="A32" s="4"/>
      <c r="B32" s="5"/>
      <c r="C32" s="4" t="s">
        <v>13</v>
      </c>
      <c r="D32" s="4" t="s">
        <v>32</v>
      </c>
      <c r="E32" s="4">
        <v>1</v>
      </c>
      <c r="F32" s="4">
        <v>2</v>
      </c>
      <c r="G32" s="4">
        <v>30</v>
      </c>
      <c r="H32" s="4"/>
    </row>
    <row r="33" spans="1:9" x14ac:dyDescent="0.25">
      <c r="A33" s="4"/>
      <c r="B33" s="7"/>
      <c r="C33" s="4" t="s">
        <v>13</v>
      </c>
      <c r="D33" s="4" t="s">
        <v>33</v>
      </c>
      <c r="E33" s="4">
        <v>1</v>
      </c>
      <c r="F33" s="4">
        <v>3</v>
      </c>
      <c r="G33" s="4">
        <v>45</v>
      </c>
      <c r="H33" s="7"/>
    </row>
    <row r="34" spans="1:9" x14ac:dyDescent="0.25">
      <c r="A34" s="4"/>
      <c r="B34" s="7"/>
      <c r="C34" s="4" t="s">
        <v>13</v>
      </c>
      <c r="D34" s="4" t="s">
        <v>37</v>
      </c>
      <c r="E34" s="4">
        <v>1</v>
      </c>
      <c r="F34" s="4">
        <v>2</v>
      </c>
      <c r="G34" s="4">
        <v>30</v>
      </c>
      <c r="H34" s="7"/>
    </row>
    <row r="35" spans="1:9" x14ac:dyDescent="0.25">
      <c r="A35" s="4"/>
      <c r="B35" s="5"/>
      <c r="C35" s="12" t="s">
        <v>47</v>
      </c>
      <c r="D35" s="4"/>
      <c r="E35" s="4"/>
      <c r="F35" s="4"/>
      <c r="G35" s="4"/>
      <c r="H35" s="4"/>
    </row>
    <row r="36" spans="1:9" s="15" customFormat="1" x14ac:dyDescent="0.25">
      <c r="A36" s="13"/>
      <c r="B36" s="14"/>
      <c r="C36" s="13" t="s">
        <v>53</v>
      </c>
      <c r="D36" s="13" t="s">
        <v>55</v>
      </c>
      <c r="E36" s="13">
        <v>2</v>
      </c>
      <c r="F36" s="13"/>
      <c r="G36" s="13">
        <v>180</v>
      </c>
      <c r="H36" s="13">
        <f>SUM(G36:G40)</f>
        <v>517.5</v>
      </c>
    </row>
    <row r="37" spans="1:9" s="15" customFormat="1" x14ac:dyDescent="0.25">
      <c r="A37" s="13"/>
      <c r="B37" s="14"/>
      <c r="C37" s="13" t="s">
        <v>48</v>
      </c>
      <c r="D37" s="13" t="s">
        <v>55</v>
      </c>
      <c r="E37" s="13">
        <v>1</v>
      </c>
      <c r="F37" s="13"/>
      <c r="G37" s="13">
        <v>90</v>
      </c>
      <c r="H37" s="13"/>
    </row>
    <row r="38" spans="1:9" s="15" customFormat="1" x14ac:dyDescent="0.25">
      <c r="A38" s="13"/>
      <c r="B38" s="14"/>
      <c r="C38" s="13" t="s">
        <v>49</v>
      </c>
      <c r="D38" s="13" t="s">
        <v>56</v>
      </c>
      <c r="E38" s="13">
        <v>4</v>
      </c>
      <c r="F38" s="13"/>
      <c r="G38" s="13">
        <f>60+0.75*60</f>
        <v>105</v>
      </c>
      <c r="H38" s="13"/>
    </row>
    <row r="39" spans="1:9" s="15" customFormat="1" x14ac:dyDescent="0.25">
      <c r="A39" s="13"/>
      <c r="B39" s="14"/>
      <c r="C39" s="13" t="s">
        <v>49</v>
      </c>
      <c r="D39" s="13" t="s">
        <v>57</v>
      </c>
      <c r="E39" s="13">
        <v>2</v>
      </c>
      <c r="F39" s="13"/>
      <c r="G39" s="13">
        <v>60</v>
      </c>
      <c r="H39" s="13"/>
    </row>
    <row r="40" spans="1:9" s="15" customFormat="1" x14ac:dyDescent="0.25">
      <c r="A40" s="13"/>
      <c r="B40" s="14"/>
      <c r="C40" s="13" t="s">
        <v>54</v>
      </c>
      <c r="D40" s="13" t="s">
        <v>55</v>
      </c>
      <c r="E40" s="13">
        <v>3</v>
      </c>
      <c r="F40" s="13"/>
      <c r="G40" s="13">
        <f>60+0.75*30</f>
        <v>82.5</v>
      </c>
      <c r="H40" s="13"/>
    </row>
    <row r="41" spans="1:9" x14ac:dyDescent="0.25">
      <c r="A41" s="8"/>
      <c r="B41" s="10"/>
      <c r="C41" s="10"/>
      <c r="D41" s="10"/>
      <c r="E41" s="8"/>
      <c r="F41" s="8"/>
      <c r="G41" s="8"/>
      <c r="H41" s="10"/>
    </row>
    <row r="42" spans="1:9" x14ac:dyDescent="0.25">
      <c r="A42" s="4">
        <v>7</v>
      </c>
      <c r="B42" s="7" t="s">
        <v>12</v>
      </c>
      <c r="C42" s="4" t="s">
        <v>19</v>
      </c>
      <c r="D42" s="4" t="s">
        <v>20</v>
      </c>
      <c r="E42" s="4">
        <v>1</v>
      </c>
      <c r="F42" s="4">
        <v>2</v>
      </c>
      <c r="G42" s="4">
        <f>120*0.75</f>
        <v>90</v>
      </c>
      <c r="H42" s="4">
        <f>SUM(G42:G44)</f>
        <v>292.5</v>
      </c>
      <c r="I42" s="1">
        <f>SUM(H42:H48)</f>
        <v>780</v>
      </c>
    </row>
    <row r="43" spans="1:9" x14ac:dyDescent="0.25">
      <c r="A43" s="4"/>
      <c r="B43" s="5"/>
      <c r="C43" s="4" t="s">
        <v>13</v>
      </c>
      <c r="D43" s="4" t="s">
        <v>26</v>
      </c>
      <c r="E43" s="4">
        <v>4</v>
      </c>
      <c r="F43" s="4">
        <v>4</v>
      </c>
      <c r="G43" s="4">
        <f>90+0.75*90</f>
        <v>157.5</v>
      </c>
      <c r="H43" s="4"/>
    </row>
    <row r="44" spans="1:9" x14ac:dyDescent="0.25">
      <c r="A44" s="4"/>
      <c r="B44" s="5"/>
      <c r="C44" s="4" t="s">
        <v>42</v>
      </c>
      <c r="D44" s="4" t="s">
        <v>37</v>
      </c>
      <c r="E44" s="4">
        <v>1</v>
      </c>
      <c r="F44" s="4">
        <v>2</v>
      </c>
      <c r="G44" s="4">
        <f>60*0.75</f>
        <v>45</v>
      </c>
      <c r="H44" s="4"/>
    </row>
    <row r="45" spans="1:9" x14ac:dyDescent="0.25">
      <c r="A45" s="4"/>
      <c r="B45" s="5"/>
      <c r="C45" s="12" t="s">
        <v>47</v>
      </c>
      <c r="D45" s="4"/>
      <c r="E45" s="4"/>
      <c r="F45" s="4"/>
      <c r="G45" s="4"/>
      <c r="H45" s="4"/>
    </row>
    <row r="46" spans="1:9" s="15" customFormat="1" x14ac:dyDescent="0.25">
      <c r="A46" s="13"/>
      <c r="B46" s="14"/>
      <c r="C46" s="13" t="s">
        <v>53</v>
      </c>
      <c r="D46" s="13" t="s">
        <v>55</v>
      </c>
      <c r="E46" s="13">
        <v>2</v>
      </c>
      <c r="F46" s="13"/>
      <c r="G46" s="13">
        <v>180</v>
      </c>
      <c r="H46" s="13">
        <f>SUM(G46:G48)</f>
        <v>487.5</v>
      </c>
    </row>
    <row r="47" spans="1:9" s="15" customFormat="1" x14ac:dyDescent="0.25">
      <c r="A47" s="13"/>
      <c r="B47" s="14"/>
      <c r="C47" s="13" t="s">
        <v>48</v>
      </c>
      <c r="D47" s="13" t="s">
        <v>55</v>
      </c>
      <c r="E47" s="13">
        <v>3</v>
      </c>
      <c r="F47" s="13"/>
      <c r="G47" s="13">
        <f>180+0.75*90</f>
        <v>247.5</v>
      </c>
      <c r="H47" s="13"/>
    </row>
    <row r="48" spans="1:9" s="15" customFormat="1" x14ac:dyDescent="0.25">
      <c r="A48" s="13"/>
      <c r="B48" s="14"/>
      <c r="C48" s="13" t="s">
        <v>49</v>
      </c>
      <c r="D48" s="13" t="s">
        <v>56</v>
      </c>
      <c r="E48" s="13">
        <v>2</v>
      </c>
      <c r="F48" s="13"/>
      <c r="G48" s="13">
        <f>60</f>
        <v>60</v>
      </c>
      <c r="H48" s="13"/>
    </row>
    <row r="49" spans="1:9" x14ac:dyDescent="0.25">
      <c r="A49" s="8"/>
      <c r="B49" s="10"/>
      <c r="C49" s="10"/>
      <c r="D49" s="10"/>
      <c r="E49" s="8"/>
      <c r="F49" s="8"/>
      <c r="G49" s="8"/>
      <c r="H49" s="10"/>
    </row>
    <row r="50" spans="1:9" x14ac:dyDescent="0.25">
      <c r="A50" s="4">
        <v>8</v>
      </c>
      <c r="B50" s="7" t="s">
        <v>29</v>
      </c>
      <c r="C50" s="4" t="s">
        <v>9</v>
      </c>
      <c r="D50" s="4" t="s">
        <v>36</v>
      </c>
      <c r="E50" s="4">
        <v>1</v>
      </c>
      <c r="F50" s="4">
        <v>2</v>
      </c>
      <c r="G50" s="4">
        <v>30</v>
      </c>
      <c r="H50" s="4">
        <f>SUM(G50:G52)</f>
        <v>142.5</v>
      </c>
      <c r="I50" s="1">
        <f>SUM(H50:H58)</f>
        <v>765</v>
      </c>
    </row>
    <row r="51" spans="1:9" x14ac:dyDescent="0.25">
      <c r="A51" s="4"/>
      <c r="B51" s="7"/>
      <c r="C51" s="4" t="s">
        <v>9</v>
      </c>
      <c r="D51" s="4" t="s">
        <v>37</v>
      </c>
      <c r="E51" s="4">
        <v>1</v>
      </c>
      <c r="F51" s="4">
        <v>2</v>
      </c>
      <c r="G51" s="4">
        <v>30</v>
      </c>
      <c r="H51" s="4"/>
    </row>
    <row r="52" spans="1:9" x14ac:dyDescent="0.25">
      <c r="A52" s="4"/>
      <c r="B52" s="7"/>
      <c r="C52" s="4" t="s">
        <v>62</v>
      </c>
      <c r="D52" s="4" t="s">
        <v>59</v>
      </c>
      <c r="E52" s="4">
        <v>3</v>
      </c>
      <c r="F52" s="4">
        <v>2</v>
      </c>
      <c r="G52" s="4">
        <v>82.5</v>
      </c>
      <c r="H52" s="4"/>
    </row>
    <row r="53" spans="1:9" x14ac:dyDescent="0.25">
      <c r="A53" s="4"/>
      <c r="B53" s="5"/>
      <c r="C53" s="12" t="s">
        <v>47</v>
      </c>
      <c r="D53" s="4"/>
      <c r="E53" s="4"/>
      <c r="F53" s="4"/>
      <c r="G53" s="4"/>
      <c r="H53" s="4"/>
    </row>
    <row r="54" spans="1:9" s="15" customFormat="1" x14ac:dyDescent="0.25">
      <c r="A54" s="13"/>
      <c r="B54" s="14"/>
      <c r="C54" s="13" t="s">
        <v>49</v>
      </c>
      <c r="D54" s="13" t="s">
        <v>56</v>
      </c>
      <c r="E54" s="13">
        <v>4</v>
      </c>
      <c r="F54" s="13">
        <v>2</v>
      </c>
      <c r="G54" s="13">
        <f>60+0.75*60</f>
        <v>105</v>
      </c>
      <c r="H54" s="13">
        <f>SUM(G54:G58)</f>
        <v>622.5</v>
      </c>
    </row>
    <row r="55" spans="1:9" s="15" customFormat="1" x14ac:dyDescent="0.25">
      <c r="A55" s="13"/>
      <c r="B55" s="14"/>
      <c r="C55" s="13" t="s">
        <v>49</v>
      </c>
      <c r="D55" s="13" t="s">
        <v>57</v>
      </c>
      <c r="E55" s="13">
        <v>4</v>
      </c>
      <c r="F55" s="13">
        <v>2</v>
      </c>
      <c r="G55" s="13">
        <f>60+0.75*60</f>
        <v>105</v>
      </c>
      <c r="H55" s="13"/>
    </row>
    <row r="56" spans="1:9" s="15" customFormat="1" x14ac:dyDescent="0.25">
      <c r="A56" s="13"/>
      <c r="B56" s="14"/>
      <c r="C56" s="13" t="s">
        <v>15</v>
      </c>
      <c r="D56" s="13" t="s">
        <v>55</v>
      </c>
      <c r="E56" s="13">
        <v>3</v>
      </c>
      <c r="F56" s="13">
        <v>2</v>
      </c>
      <c r="G56" s="13">
        <f>60+0.75*30</f>
        <v>82.5</v>
      </c>
      <c r="H56" s="13"/>
    </row>
    <row r="57" spans="1:9" s="15" customFormat="1" x14ac:dyDescent="0.25">
      <c r="A57" s="13"/>
      <c r="B57" s="14"/>
      <c r="C57" s="13" t="s">
        <v>54</v>
      </c>
      <c r="D57" s="13" t="s">
        <v>55</v>
      </c>
      <c r="E57" s="13">
        <v>2</v>
      </c>
      <c r="F57" s="13">
        <v>2</v>
      </c>
      <c r="G57" s="13">
        <v>60</v>
      </c>
      <c r="H57" s="13"/>
    </row>
    <row r="58" spans="1:9" s="15" customFormat="1" x14ac:dyDescent="0.25">
      <c r="A58" s="13"/>
      <c r="B58" s="14"/>
      <c r="C58" s="13" t="s">
        <v>58</v>
      </c>
      <c r="D58" s="13" t="s">
        <v>61</v>
      </c>
      <c r="E58" s="13">
        <v>2</v>
      </c>
      <c r="F58" s="13">
        <v>3</v>
      </c>
      <c r="G58" s="13">
        <f>0.75*90*4</f>
        <v>270</v>
      </c>
      <c r="H58" s="13"/>
    </row>
    <row r="59" spans="1:9" x14ac:dyDescent="0.25">
      <c r="A59" s="8"/>
      <c r="B59" s="10"/>
      <c r="C59" s="10"/>
      <c r="D59" s="10"/>
      <c r="E59" s="8"/>
      <c r="F59" s="8"/>
      <c r="G59" s="8"/>
      <c r="H59" s="10"/>
    </row>
    <row r="60" spans="1:9" x14ac:dyDescent="0.25">
      <c r="A60" s="4">
        <v>9</v>
      </c>
      <c r="B60" s="7" t="s">
        <v>16</v>
      </c>
      <c r="C60" s="4" t="s">
        <v>41</v>
      </c>
      <c r="D60" s="4" t="s">
        <v>32</v>
      </c>
      <c r="E60" s="4">
        <v>1</v>
      </c>
      <c r="F60" s="4">
        <v>1</v>
      </c>
      <c r="G60" s="4">
        <v>15</v>
      </c>
      <c r="H60" s="4">
        <f>SUM(G60:G61)</f>
        <v>270</v>
      </c>
      <c r="I60" s="1">
        <f>SUM(H60:H64)</f>
        <v>701.25</v>
      </c>
    </row>
    <row r="61" spans="1:9" x14ac:dyDescent="0.25">
      <c r="A61" s="4"/>
      <c r="B61" s="5"/>
      <c r="C61" s="4" t="s">
        <v>63</v>
      </c>
      <c r="D61" s="4" t="s">
        <v>59</v>
      </c>
      <c r="E61" s="4">
        <v>5</v>
      </c>
      <c r="F61" s="4">
        <v>4</v>
      </c>
      <c r="G61" s="4">
        <f>120+180*0.75</f>
        <v>255</v>
      </c>
      <c r="H61" s="4"/>
    </row>
    <row r="62" spans="1:9" x14ac:dyDescent="0.25">
      <c r="A62" s="4"/>
      <c r="B62" s="5"/>
      <c r="C62" s="12" t="s">
        <v>47</v>
      </c>
      <c r="D62" s="4"/>
      <c r="E62" s="4"/>
      <c r="F62" s="4"/>
      <c r="G62" s="4"/>
      <c r="H62" s="4"/>
    </row>
    <row r="63" spans="1:9" s="15" customFormat="1" x14ac:dyDescent="0.25">
      <c r="A63" s="13"/>
      <c r="B63" s="14"/>
      <c r="C63" s="13" t="s">
        <v>64</v>
      </c>
      <c r="D63" s="13" t="s">
        <v>61</v>
      </c>
      <c r="E63" s="13">
        <v>1</v>
      </c>
      <c r="F63" s="13">
        <v>2</v>
      </c>
      <c r="G63" s="13">
        <v>30</v>
      </c>
      <c r="H63" s="13">
        <f>SUM(G63:G66)</f>
        <v>431.25</v>
      </c>
    </row>
    <row r="64" spans="1:9" s="15" customFormat="1" x14ac:dyDescent="0.25">
      <c r="A64" s="13"/>
      <c r="B64" s="14"/>
      <c r="C64" s="13" t="s">
        <v>65</v>
      </c>
      <c r="D64" s="13" t="s">
        <v>61</v>
      </c>
      <c r="E64" s="13">
        <v>3</v>
      </c>
      <c r="F64" s="13">
        <v>3</v>
      </c>
      <c r="G64" s="13">
        <f>270+0.75*135</f>
        <v>371.25</v>
      </c>
      <c r="H64" s="13"/>
    </row>
    <row r="65" spans="1:9" x14ac:dyDescent="0.25">
      <c r="A65" s="8"/>
      <c r="B65" s="10"/>
      <c r="C65" s="10"/>
      <c r="D65" s="10"/>
      <c r="E65" s="8"/>
      <c r="F65" s="8"/>
      <c r="G65" s="8"/>
      <c r="H65" s="10"/>
    </row>
    <row r="66" spans="1:9" x14ac:dyDescent="0.25">
      <c r="A66" s="4">
        <v>10</v>
      </c>
      <c r="B66" s="7" t="s">
        <v>17</v>
      </c>
      <c r="C66" s="4" t="s">
        <v>40</v>
      </c>
      <c r="D66" s="4" t="s">
        <v>32</v>
      </c>
      <c r="E66" s="4">
        <v>1</v>
      </c>
      <c r="F66" s="4">
        <v>2</v>
      </c>
      <c r="G66" s="4">
        <v>30</v>
      </c>
      <c r="H66" s="4">
        <f>SUM(G66:G69)</f>
        <v>465</v>
      </c>
      <c r="I66" s="1">
        <f>SUM(H66:H71)</f>
        <v>735</v>
      </c>
    </row>
    <row r="67" spans="1:9" x14ac:dyDescent="0.25">
      <c r="A67" s="4"/>
      <c r="B67" s="7"/>
      <c r="C67" s="4" t="s">
        <v>52</v>
      </c>
      <c r="D67" s="4" t="s">
        <v>60</v>
      </c>
      <c r="E67" s="4">
        <v>2</v>
      </c>
      <c r="F67" s="4">
        <v>2</v>
      </c>
      <c r="G67" s="4">
        <v>180</v>
      </c>
      <c r="H67" s="4"/>
    </row>
    <row r="68" spans="1:9" x14ac:dyDescent="0.25">
      <c r="A68" s="4"/>
      <c r="B68" s="5"/>
      <c r="C68" s="4" t="s">
        <v>63</v>
      </c>
      <c r="D68" s="4" t="s">
        <v>59</v>
      </c>
      <c r="E68" s="4">
        <v>2</v>
      </c>
      <c r="F68" s="4">
        <v>4</v>
      </c>
      <c r="G68" s="4">
        <v>120</v>
      </c>
      <c r="H68" s="4"/>
    </row>
    <row r="69" spans="1:9" x14ac:dyDescent="0.25">
      <c r="A69" s="4"/>
      <c r="B69" s="7"/>
      <c r="C69" s="4" t="s">
        <v>66</v>
      </c>
      <c r="D69" s="4" t="s">
        <v>59</v>
      </c>
      <c r="E69" s="4">
        <v>1</v>
      </c>
      <c r="F69" s="4">
        <v>3</v>
      </c>
      <c r="G69" s="4">
        <v>135</v>
      </c>
      <c r="H69" s="4"/>
    </row>
    <row r="70" spans="1:9" x14ac:dyDescent="0.25">
      <c r="A70" s="4"/>
      <c r="B70" s="5"/>
      <c r="C70" s="12" t="s">
        <v>47</v>
      </c>
      <c r="D70" s="4"/>
      <c r="E70" s="4"/>
      <c r="F70" s="4"/>
      <c r="G70" s="4"/>
      <c r="H70" s="4"/>
    </row>
    <row r="71" spans="1:9" s="15" customFormat="1" x14ac:dyDescent="0.25">
      <c r="A71" s="13"/>
      <c r="B71" s="14"/>
      <c r="C71" s="13" t="s">
        <v>66</v>
      </c>
      <c r="D71" s="13" t="s">
        <v>59</v>
      </c>
      <c r="E71" s="13">
        <v>2</v>
      </c>
      <c r="F71" s="13">
        <v>3</v>
      </c>
      <c r="G71" s="13">
        <v>270</v>
      </c>
      <c r="H71" s="13">
        <f>SUM(G71:G71)</f>
        <v>270</v>
      </c>
    </row>
    <row r="72" spans="1:9" x14ac:dyDescent="0.25">
      <c r="A72" s="8"/>
      <c r="B72" s="10"/>
      <c r="C72" s="10"/>
      <c r="D72" s="10"/>
      <c r="E72" s="8"/>
      <c r="F72" s="8"/>
      <c r="G72" s="8"/>
      <c r="H72" s="10"/>
    </row>
    <row r="73" spans="1:9" x14ac:dyDescent="0.25">
      <c r="A73" s="4">
        <v>11</v>
      </c>
      <c r="B73" s="7" t="s">
        <v>30</v>
      </c>
      <c r="C73" s="4" t="s">
        <v>31</v>
      </c>
      <c r="D73" s="4" t="s">
        <v>27</v>
      </c>
      <c r="E73" s="4">
        <v>2</v>
      </c>
      <c r="F73" s="4">
        <v>2</v>
      </c>
      <c r="G73" s="4">
        <v>60</v>
      </c>
      <c r="H73" s="4">
        <f>SUM(G73:G73)</f>
        <v>60</v>
      </c>
      <c r="I73" s="1">
        <f>SUM(H73:H76)</f>
        <v>701.25</v>
      </c>
    </row>
    <row r="74" spans="1:9" x14ac:dyDescent="0.25">
      <c r="A74" s="4"/>
      <c r="B74" s="5"/>
      <c r="C74" s="12" t="s">
        <v>47</v>
      </c>
      <c r="D74" s="4"/>
      <c r="E74" s="4"/>
      <c r="F74" s="4"/>
      <c r="G74" s="4"/>
      <c r="H74" s="4"/>
    </row>
    <row r="75" spans="1:9" s="15" customFormat="1" x14ac:dyDescent="0.25">
      <c r="A75" s="13"/>
      <c r="B75" s="14"/>
      <c r="C75" s="13" t="s">
        <v>66</v>
      </c>
      <c r="D75" s="13" t="s">
        <v>59</v>
      </c>
      <c r="E75" s="13">
        <v>2</v>
      </c>
      <c r="F75" s="13">
        <v>3</v>
      </c>
      <c r="G75" s="13">
        <v>270</v>
      </c>
      <c r="H75" s="13">
        <f>SUM(G75:G76)</f>
        <v>641.25</v>
      </c>
    </row>
    <row r="76" spans="1:9" s="15" customFormat="1" x14ac:dyDescent="0.25">
      <c r="A76" s="13"/>
      <c r="B76" s="14"/>
      <c r="C76" s="13" t="s">
        <v>65</v>
      </c>
      <c r="D76" s="13" t="s">
        <v>61</v>
      </c>
      <c r="E76" s="13">
        <v>3</v>
      </c>
      <c r="F76" s="13">
        <v>3</v>
      </c>
      <c r="G76" s="13">
        <f>270+0.75*135</f>
        <v>371.25</v>
      </c>
      <c r="H76" s="13"/>
    </row>
    <row r="77" spans="1:9" x14ac:dyDescent="0.25">
      <c r="A77" s="8"/>
      <c r="B77" s="10"/>
      <c r="C77" s="10"/>
      <c r="D77" s="10"/>
      <c r="E77" s="8"/>
      <c r="F77" s="8"/>
      <c r="G77" s="8"/>
      <c r="H77" s="10"/>
    </row>
    <row r="78" spans="1:9" x14ac:dyDescent="0.25">
      <c r="A78" s="4">
        <v>12</v>
      </c>
      <c r="B78" s="7" t="s">
        <v>28</v>
      </c>
      <c r="C78" s="4" t="s">
        <v>25</v>
      </c>
      <c r="D78" s="4" t="s">
        <v>36</v>
      </c>
      <c r="E78" s="4">
        <v>1</v>
      </c>
      <c r="F78" s="4">
        <v>2</v>
      </c>
      <c r="G78" s="4">
        <v>30</v>
      </c>
      <c r="H78" s="4">
        <f>SUM(G78:G78)</f>
        <v>30</v>
      </c>
    </row>
    <row r="79" spans="1:9" x14ac:dyDescent="0.25">
      <c r="A79" s="8"/>
      <c r="B79" s="10"/>
      <c r="C79" s="10"/>
      <c r="D79" s="10"/>
      <c r="E79" s="8"/>
      <c r="F79" s="8"/>
      <c r="G79" s="8"/>
      <c r="H79" s="10"/>
    </row>
    <row r="81" spans="2:3" x14ac:dyDescent="0.25">
      <c r="B81" s="11" t="s">
        <v>43</v>
      </c>
      <c r="C81" s="11"/>
    </row>
    <row r="82" spans="2:3" x14ac:dyDescent="0.25">
      <c r="B82" s="11" t="s">
        <v>44</v>
      </c>
      <c r="C82" s="11"/>
    </row>
    <row r="83" spans="2:3" x14ac:dyDescent="0.25">
      <c r="B83" s="11" t="s">
        <v>46</v>
      </c>
    </row>
    <row r="84" spans="2:3" x14ac:dyDescent="0.25">
      <c r="B84" s="11"/>
    </row>
    <row r="85" spans="2:3" x14ac:dyDescent="0.25">
      <c r="B85" s="11"/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LECTURER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2019-06-09T04:13:50Z</dcterms:modified>
</cp:coreProperties>
</file>